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8_{C8A68F6D-D688-4551-A0C3-6B1BE0292E4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ontenido Donaciones" sheetId="3" r:id="rId1"/>
    <sheet name="006-Resumen" sheetId="5" r:id="rId2"/>
    <sheet name="006-Donaciones facultad 20-21" sheetId="2" r:id="rId3"/>
    <sheet name="006-Donaciones facultad 23-24" sheetId="4" r:id="rId4"/>
    <sheet name="006-Donaciones facultad 24-25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5" l="1"/>
  <c r="F13" i="5"/>
  <c r="F16" i="5"/>
  <c r="E21" i="7"/>
  <c r="C12" i="7"/>
  <c r="D12" i="7"/>
  <c r="B12" i="7"/>
  <c r="E12" i="7"/>
  <c r="E20" i="7"/>
  <c r="E22" i="7"/>
  <c r="E23" i="7"/>
  <c r="E24" i="7"/>
  <c r="E25" i="7"/>
  <c r="E26" i="7"/>
  <c r="E27" i="7"/>
  <c r="E28" i="7"/>
  <c r="E29" i="7"/>
  <c r="E19" i="7"/>
  <c r="E18" i="7"/>
  <c r="E17" i="7"/>
  <c r="E16" i="7"/>
  <c r="E15" i="7"/>
  <c r="E14" i="7"/>
  <c r="F14" i="5"/>
  <c r="F15" i="5"/>
  <c r="E12" i="4"/>
  <c r="D12" i="4"/>
  <c r="E19" i="4"/>
  <c r="E18" i="4"/>
  <c r="E33" i="4"/>
  <c r="E32" i="4"/>
  <c r="E31" i="4"/>
  <c r="E30" i="4"/>
  <c r="E29" i="4"/>
  <c r="E28" i="4"/>
  <c r="E27" i="4"/>
  <c r="E26" i="4"/>
  <c r="E23" i="4"/>
  <c r="E25" i="4"/>
  <c r="E24" i="4"/>
  <c r="E22" i="4"/>
  <c r="B12" i="4"/>
  <c r="C12" i="4"/>
  <c r="E21" i="4"/>
  <c r="E20" i="4"/>
  <c r="E17" i="4"/>
  <c r="E16" i="4"/>
  <c r="E15" i="4"/>
  <c r="E14" i="4"/>
  <c r="D23" i="2"/>
  <c r="D22" i="2"/>
  <c r="D21" i="2"/>
  <c r="D20" i="2"/>
  <c r="D19" i="2"/>
  <c r="D18" i="2"/>
  <c r="D17" i="2"/>
  <c r="D16" i="2"/>
  <c r="D15" i="2"/>
  <c r="D14" i="2"/>
  <c r="D12" i="2" s="1"/>
  <c r="C12" i="2"/>
  <c r="B12" i="2"/>
</calcChain>
</file>

<file path=xl/sharedStrings.xml><?xml version="1.0" encoding="utf-8"?>
<sst xmlns="http://schemas.openxmlformats.org/spreadsheetml/2006/main" count="130" uniqueCount="81">
  <si>
    <t>Universidad de Puerto Rico - Recinto de Rio Piedras</t>
  </si>
  <si>
    <t>Decanato de Asuntos Académicos</t>
  </si>
  <si>
    <t>División de Investigación Institucional y Avalúo</t>
  </si>
  <si>
    <t>Donaciones recibidas por donante o entidad</t>
  </si>
  <si>
    <t>Año Fiscal 2020-21 al 2024-25</t>
  </si>
  <si>
    <t>sefp - 15/julio/2025</t>
  </si>
  <si>
    <t>Fuente de información: formulario 006-Donaciones (Certificación 99 SA 2020-2021)</t>
  </si>
  <si>
    <t>Resumen</t>
  </si>
  <si>
    <t>Año Fiscal 2020-21</t>
  </si>
  <si>
    <t>Año Fiscal 2023-24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</si>
  <si>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</si>
  <si>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</si>
  <si>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</si>
  <si>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</si>
  <si>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</si>
  <si>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</si>
  <si>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</si>
  <si>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</si>
  <si>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</si>
  <si>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</si>
  <si>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</si>
  <si>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Nota:</t>
  </si>
  <si>
    <t xml:space="preserve">Los datos para los años 2021-2022 y 2022-2023 no están disponibles. </t>
  </si>
  <si>
    <t xml:space="preserve">Resumen de donaciones recibidas por Facultad o Escuela </t>
  </si>
  <si>
    <t>Año Académico 2020-21 al 2023-24</t>
  </si>
  <si>
    <t>Año fiscal</t>
  </si>
  <si>
    <t>Exalumnos</t>
  </si>
  <si>
    <t>Fondo Privado</t>
  </si>
  <si>
    <t>Total</t>
  </si>
  <si>
    <t>Entidad</t>
  </si>
  <si>
    <t>Individuos</t>
  </si>
  <si>
    <t>2020-2021</t>
  </si>
  <si>
    <t>2021-2022</t>
  </si>
  <si>
    <t>2022-2023</t>
  </si>
  <si>
    <t>2023-2024</t>
  </si>
  <si>
    <t>No hay datos disponibles para los años 2021-2022 y 2022-2023.</t>
  </si>
  <si>
    <t>sefp - 2/dic/21</t>
  </si>
  <si>
    <t xml:space="preserve">Donaciones recibidas por Facultad o Escuela </t>
  </si>
  <si>
    <t>Año Académico 2020-2021</t>
  </si>
  <si>
    <t>Facultad o Escuela / Nombre del donante o entidad</t>
  </si>
  <si>
    <t>Escuela de Arquitectura</t>
  </si>
  <si>
    <t>Asociación de Corsos de Puerto Rico</t>
  </si>
  <si>
    <t>Facultad de Administración de Empresas</t>
  </si>
  <si>
    <t xml:space="preserve">Bank of America </t>
  </si>
  <si>
    <t>FINRA Foundation</t>
  </si>
  <si>
    <t>Facultad de Comunicación e Información</t>
  </si>
  <si>
    <t>Donativos privados de individuos al programa de RadioAmigos de WRTU</t>
  </si>
  <si>
    <t>Facultad de Estudios Generales</t>
  </si>
  <si>
    <t>Dra. Mary Frances Gallart</t>
  </si>
  <si>
    <t>PÚBLICA INC.</t>
  </si>
  <si>
    <t>prmr - 15/julio/2025</t>
  </si>
  <si>
    <t>Año Académico 2023-2024</t>
  </si>
  <si>
    <t>Undergraduate Research Fellowship</t>
  </si>
  <si>
    <t>Decanato de Estudiantes</t>
  </si>
  <si>
    <t>Donativo Beca Subgraduado Primer Bachillerato</t>
  </si>
  <si>
    <t>Decanato de Estudios Graduados e Investigación</t>
  </si>
  <si>
    <t>Donativos DEGI</t>
  </si>
  <si>
    <t>Donativos variados</t>
  </si>
  <si>
    <t>Escuela de Derecho</t>
  </si>
  <si>
    <t>Campaña Exalumnos Escuela Derecho</t>
  </si>
  <si>
    <t>Campaña Exalumnos Facultad de Administración de Empresas</t>
  </si>
  <si>
    <t>Facultad de Ciencias Naturales</t>
  </si>
  <si>
    <t>Dovativo Facultad de Ciencias Naturales</t>
  </si>
  <si>
    <t xml:space="preserve">Facultad de Ciencias Sociales </t>
  </si>
  <si>
    <t>Exalumnos Facultad de Ciencias Sociales</t>
  </si>
  <si>
    <t>Facultad de Eduación</t>
  </si>
  <si>
    <t>Maria Fund</t>
  </si>
  <si>
    <t>Facultad de Humanidades</t>
  </si>
  <si>
    <t>Exalumnos Facultad de Humanidades</t>
  </si>
  <si>
    <t>prmr - 22/octubre/2025</t>
  </si>
  <si>
    <t>Año Académico 2024-2025</t>
  </si>
  <si>
    <t xml:space="preserve">Privado </t>
  </si>
  <si>
    <t>Gubernamental</t>
  </si>
  <si>
    <t xml:space="preserve">Donativo </t>
  </si>
  <si>
    <t>Donativo</t>
  </si>
  <si>
    <t xml:space="preserve">Campaña Exalumnos </t>
  </si>
  <si>
    <t>Campaña Exalumnos y José González Taboada</t>
  </si>
  <si>
    <t>WRTU-FM</t>
  </si>
  <si>
    <t>Campaña Exalumnos</t>
  </si>
  <si>
    <t>2024-2025</t>
  </si>
  <si>
    <t>prmr 22/octubre/2005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</si>
</sst>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name val="Trebuchet MS"/>
      <family val="2"/>
      <scheme val="minor"/>
    </font>
    <font>
      <b/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i/>
      <sz val="11"/>
      <color theme="1"/>
      <name val="Trebuchet MS"/>
      <family val="2"/>
      <scheme val="minor"/>
    </font>
    <font>
      <b/>
      <sz val="11"/>
      <color rgb="FFFF00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u/>
      <sz val="11"/>
      <color rgb="FF0070C0"/>
      <name val="Trebuchet MS"/>
      <family val="2"/>
      <scheme val="minor"/>
    </font>
    <font>
      <i/>
      <sz val="10"/>
      <color theme="1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44" fontId="2" fillId="2" borderId="1" xfId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4" fontId="2" fillId="0" borderId="1" xfId="1" applyFont="1" applyBorder="1"/>
    <xf numFmtId="44" fontId="2" fillId="3" borderId="1" xfId="1" applyFont="1" applyFill="1" applyBorder="1"/>
    <xf numFmtId="0" fontId="0" fillId="0" borderId="1" xfId="0" applyBorder="1" applyAlignment="1">
      <alignment horizontal="left" indent="1"/>
    </xf>
    <xf numFmtId="44" fontId="0" fillId="0" borderId="1" xfId="1" applyFont="1" applyBorder="1"/>
    <xf numFmtId="44" fontId="0" fillId="3" borderId="1" xfId="1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2" applyFont="1"/>
    <xf numFmtId="0" fontId="11" fillId="0" borderId="0" xfId="2" applyFont="1"/>
    <xf numFmtId="0" fontId="12" fillId="0" borderId="0" xfId="0" applyFont="1"/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wrapText="1"/>
    </xf>
    <xf numFmtId="44" fontId="2" fillId="0" borderId="1" xfId="1" applyFont="1" applyBorder="1" applyAlignment="1">
      <alignment horizontal="left"/>
    </xf>
    <xf numFmtId="44" fontId="0" fillId="0" borderId="1" xfId="1" applyFont="1" applyBorder="1" applyAlignment="1">
      <alignment horizontal="left" indent="1"/>
    </xf>
    <xf numFmtId="44" fontId="2" fillId="0" borderId="2" xfId="1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1" fillId="0" borderId="1" xfId="1" applyFont="1" applyFill="1" applyBorder="1"/>
    <xf numFmtId="44" fontId="1" fillId="5" borderId="1" xfId="1" applyFont="1" applyFill="1" applyBorder="1" applyAlignment="1">
      <alignment horizontal="left"/>
    </xf>
    <xf numFmtId="44" fontId="1" fillId="5" borderId="1" xfId="1" applyFont="1" applyFill="1" applyBorder="1"/>
    <xf numFmtId="44" fontId="1" fillId="0" borderId="1" xfId="1" applyFont="1" applyBorder="1" applyAlignment="1">
      <alignment horizontal="left"/>
    </xf>
    <xf numFmtId="44" fontId="1" fillId="0" borderId="1" xfId="1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44" fontId="0" fillId="0" borderId="1" xfId="1" applyFont="1" applyBorder="1" applyAlignment="1">
      <alignment horizontal="right" indent="1"/>
    </xf>
    <xf numFmtId="44" fontId="2" fillId="0" borderId="2" xfId="1" applyFont="1" applyFill="1" applyBorder="1" applyAlignment="1">
      <alignment horizontal="right"/>
    </xf>
    <xf numFmtId="44" fontId="0" fillId="0" borderId="1" xfId="1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44" fontId="17" fillId="0" borderId="1" xfId="1" applyFont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44" fontId="2" fillId="6" borderId="1" xfId="1" applyFont="1" applyFill="1" applyBorder="1" applyAlignment="1">
      <alignment horizontal="right"/>
    </xf>
    <xf numFmtId="44" fontId="16" fillId="6" borderId="1" xfId="1" applyFont="1" applyFill="1" applyBorder="1" applyAlignment="1">
      <alignment horizontal="right"/>
    </xf>
    <xf numFmtId="0" fontId="18" fillId="4" borderId="0" xfId="2" applyFont="1" applyFill="1" applyAlignment="1">
      <alignment vertical="center" wrapText="1"/>
    </xf>
    <xf numFmtId="44" fontId="2" fillId="6" borderId="1" xfId="1" applyFont="1" applyFill="1" applyBorder="1" applyAlignment="1">
      <alignment horizontal="center" vertical="top"/>
    </xf>
    <xf numFmtId="44" fontId="0" fillId="0" borderId="1" xfId="1" applyFont="1" applyFill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9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4152900</xdr:colOff>
      <xdr:row>10</xdr:row>
      <xdr:rowOff>123825</xdr:rowOff>
    </xdr:from>
    <xdr:to>
      <xdr:col>1</xdr:col>
      <xdr:colOff>6488880</xdr:colOff>
      <xdr:row>13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BA4736-6CA6-4F88-A32B-EE07FA26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2219325"/>
          <a:ext cx="233598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57150</xdr:rowOff>
    </xdr:from>
    <xdr:to>
      <xdr:col>0</xdr:col>
      <xdr:colOff>1487614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05F4D2-B18D-4E44-A26F-650E7FC6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57150"/>
          <a:ext cx="1439988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0E2BF5-2990-4278-8940-7B897747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F564D-107A-4481-BFED-EB6E33DB2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18BDE-E920-45BD-BD3E-0F22292716CB}">
  <dimension ref="A1:E34"/>
  <sheetViews>
    <sheetView topLeftCell="A19" workbookViewId="0">
      <selection activeCell="F31" sqref="F31"/>
    </sheetView>
  </sheetViews>
  <sheetFormatPr defaultRowHeight="16.5" x14ac:dyDescent="0.3"/>
  <cols>
    <col min="1" max="1" width="3.25" style="20" customWidth="1"/>
    <col min="2" max="2" width="88.125" style="20" customWidth="1"/>
    <col min="3" max="16384" width="9" style="20"/>
  </cols>
  <sheetData>
    <row r="1" spans="1:5" ht="16.5" customHeight="1" x14ac:dyDescent="0.3">
      <c r="B1" s="19" t="s">
        <v>0</v>
      </c>
    </row>
    <row r="2" spans="1:5" ht="16.5" customHeight="1" x14ac:dyDescent="0.3">
      <c r="B2" s="19" t="s">
        <v>1</v>
      </c>
    </row>
    <row r="3" spans="1:5" ht="16.5" customHeight="1" x14ac:dyDescent="0.3">
      <c r="B3" s="19" t="s">
        <v>2</v>
      </c>
    </row>
    <row r="4" spans="1:5" x14ac:dyDescent="0.3">
      <c r="B4" s="1"/>
    </row>
    <row r="5" spans="1:5" ht="16.5" customHeight="1" x14ac:dyDescent="0.3">
      <c r="B5" s="19" t="s">
        <v>3</v>
      </c>
      <c r="C5" s="19"/>
      <c r="D5" s="19"/>
      <c r="E5" s="19"/>
    </row>
    <row r="6" spans="1:5" ht="16.5" customHeight="1" x14ac:dyDescent="0.3">
      <c r="B6" s="4" t="s">
        <v>4</v>
      </c>
    </row>
    <row r="7" spans="1:5" ht="16.5" customHeight="1" x14ac:dyDescent="0.3"/>
    <row r="8" spans="1:5" x14ac:dyDescent="0.3">
      <c r="B8" s="3" t="s">
        <v>5</v>
      </c>
    </row>
    <row r="9" spans="1:5" x14ac:dyDescent="0.3">
      <c r="B9" s="5" t="s">
        <v>6</v>
      </c>
      <c r="C9" s="5"/>
      <c r="D9" s="5"/>
      <c r="E9" s="5"/>
    </row>
    <row r="10" spans="1:5" x14ac:dyDescent="0.3">
      <c r="B10" s="21"/>
    </row>
    <row r="11" spans="1:5" x14ac:dyDescent="0.3">
      <c r="A11" s="22">
        <v>1</v>
      </c>
      <c r="B11" s="23" t="s">
        <v>7</v>
      </c>
    </row>
    <row r="12" spans="1:5" x14ac:dyDescent="0.3">
      <c r="A12" s="22">
        <v>2</v>
      </c>
      <c r="B12" s="23" t="s">
        <v>8</v>
      </c>
    </row>
    <row r="13" spans="1:5" x14ac:dyDescent="0.3">
      <c r="A13" s="22">
        <v>3</v>
      </c>
      <c r="B13" s="23" t="s">
        <v>9</v>
      </c>
    </row>
    <row r="14" spans="1:5" ht="17.25" x14ac:dyDescent="0.35">
      <c r="A14" s="22"/>
      <c r="B14" s="24"/>
    </row>
    <row r="15" spans="1:5" x14ac:dyDescent="0.3">
      <c r="A15"/>
      <c r="B15"/>
    </row>
    <row r="16" spans="1:5" x14ac:dyDescent="0.3">
      <c r="A16"/>
      <c r="B16"/>
    </row>
    <row r="17" spans="2:2" ht="17.25" x14ac:dyDescent="0.35">
      <c r="B17" s="25"/>
    </row>
    <row r="18" spans="2:2" x14ac:dyDescent="0.3">
      <c r="B18" s="26" t="s">
        <v>10</v>
      </c>
    </row>
    <row r="19" spans="2:2" x14ac:dyDescent="0.3">
      <c r="B19" s="27" t="s">
        <v>11</v>
      </c>
    </row>
    <row r="20" spans="2:2" ht="17.25" x14ac:dyDescent="0.35">
      <c r="B20" s="24" t="s">
        <v>12</v>
      </c>
    </row>
    <row r="21" spans="2:2" ht="17.25" x14ac:dyDescent="0.35">
      <c r="B21" s="24" t="s">
        <v>13</v>
      </c>
    </row>
    <row r="23" spans="2:2" x14ac:dyDescent="0.3">
      <c r="B23" s="28" t="s">
        <v>14</v>
      </c>
    </row>
    <row r="24" spans="2:2" x14ac:dyDescent="0.3">
      <c r="B24" s="28" t="s">
        <v>15</v>
      </c>
    </row>
    <row r="25" spans="2:2" x14ac:dyDescent="0.3">
      <c r="B25" s="28" t="s">
        <v>16</v>
      </c>
    </row>
    <row r="26" spans="2:2" x14ac:dyDescent="0.3">
      <c r="B26" s="28" t="s">
        <v>17</v>
      </c>
    </row>
    <row r="27" spans="2:2" x14ac:dyDescent="0.3">
      <c r="B27" s="28" t="s">
        <v>18</v>
      </c>
    </row>
    <row r="29" spans="2:2" x14ac:dyDescent="0.3">
      <c r="B29" s="54" t="s">
        <v>19</v>
      </c>
    </row>
    <row r="31" spans="2:2" x14ac:dyDescent="0.3">
      <c r="B31" s="29" t="s">
        <v>20</v>
      </c>
    </row>
    <row r="33" spans="2:2" x14ac:dyDescent="0.3">
      <c r="B33" s="22" t="s">
        <v>21</v>
      </c>
    </row>
    <row r="34" spans="2:2" x14ac:dyDescent="0.3">
      <c r="B34" s="22" t="s">
        <v>22</v>
      </c>
    </row>
  </sheetData>
  <hyperlinks>
    <hyperlink ref="B20" r:id="rId1" xr:uid="{2211F2C6-FA02-47CC-9C8D-1C0DE4FBB5DB}"/>
    <hyperlink ref="B12" location="'006-Donaciones facultad 20-21'!A1" display="Año Fiscal 2020-21" xr:uid="{4695E094-9BDF-40DF-B704-B8C164BFE2ED}"/>
    <hyperlink ref="B13" location="'006-Donaciones facultad 23-24'!A1" display="Año Fiscal 2023-24" xr:uid="{9E3BB46E-47FE-4132-A494-EF64C9351B8F}"/>
    <hyperlink ref="B18" r:id="rId2" xr:uid="{D5D1B5AB-5B9B-4EC5-89B3-3D79584C0277}"/>
    <hyperlink ref="B19" r:id="rId3" xr:uid="{B0E8A5BC-6524-4427-805D-A551E2691348}"/>
    <hyperlink ref="B11" location="'006-Resumen'!A1" display="Resumen" xr:uid="{3821C0D4-6854-486A-AD87-63B8F00055DD}"/>
    <hyperlink ref="B21" r:id="rId4" xr:uid="{295FDE36-86FC-4337-8CF2-FCAE9F9D7F52}"/>
    <hyperlink ref="B29" r:id="rId5" xr:uid="{FED7E7B2-18EC-4001-85FD-9AD4878F3F90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534B7-BA0A-4805-804B-288B4B2A0135}">
  <dimension ref="A1:F21"/>
  <sheetViews>
    <sheetView workbookViewId="0">
      <pane xSplit="1" topLeftCell="B1" activePane="topRight" state="frozen"/>
      <selection pane="topRight" activeCell="E17" sqref="E17"/>
    </sheetView>
  </sheetViews>
  <sheetFormatPr defaultRowHeight="16.5" x14ac:dyDescent="0.3"/>
  <cols>
    <col min="1" max="1" width="24.25" customWidth="1"/>
    <col min="2" max="2" width="15.875" customWidth="1"/>
    <col min="3" max="3" width="14.375" bestFit="1" customWidth="1"/>
    <col min="4" max="4" width="13.25" bestFit="1" customWidth="1"/>
    <col min="5" max="5" width="16.125" customWidth="1"/>
    <col min="6" max="6" width="14.375" bestFit="1" customWidth="1"/>
  </cols>
  <sheetData>
    <row r="1" spans="1:6" ht="15.75" customHeight="1" x14ac:dyDescent="0.3">
      <c r="A1" s="57" t="s">
        <v>0</v>
      </c>
      <c r="B1" s="57"/>
      <c r="C1" s="57"/>
      <c r="D1" s="57"/>
      <c r="E1" s="57"/>
      <c r="F1" s="57"/>
    </row>
    <row r="2" spans="1:6" ht="14.25" customHeight="1" x14ac:dyDescent="0.3">
      <c r="A2" s="57" t="s">
        <v>1</v>
      </c>
      <c r="B2" s="57"/>
      <c r="C2" s="57"/>
      <c r="D2" s="57"/>
      <c r="E2" s="57"/>
      <c r="F2" s="57"/>
    </row>
    <row r="3" spans="1:6" ht="15" customHeight="1" x14ac:dyDescent="0.3">
      <c r="A3" s="57" t="s">
        <v>2</v>
      </c>
      <c r="B3" s="57"/>
      <c r="C3" s="57"/>
      <c r="D3" s="57"/>
      <c r="E3" s="57"/>
      <c r="F3" s="57"/>
    </row>
    <row r="4" spans="1:6" ht="15" customHeight="1" x14ac:dyDescent="0.3">
      <c r="A4" s="42"/>
      <c r="B4" s="42"/>
      <c r="C4" s="42"/>
      <c r="D4" s="42"/>
      <c r="E4" s="42"/>
      <c r="F4" s="42"/>
    </row>
    <row r="5" spans="1:6" x14ac:dyDescent="0.3">
      <c r="A5" s="66" t="s">
        <v>80</v>
      </c>
      <c r="B5" s="66"/>
      <c r="C5" s="66"/>
      <c r="D5" s="66"/>
      <c r="E5" s="66"/>
      <c r="F5" s="66"/>
    </row>
    <row r="6" spans="1:6" ht="16.5" customHeight="1" x14ac:dyDescent="0.3">
      <c r="A6" s="58" t="s">
        <v>23</v>
      </c>
      <c r="B6" s="58"/>
      <c r="C6" s="58"/>
      <c r="D6" s="58"/>
      <c r="E6" s="58"/>
      <c r="F6" s="58"/>
    </row>
    <row r="7" spans="1:6" ht="18" customHeight="1" x14ac:dyDescent="0.3">
      <c r="A7" s="59" t="s">
        <v>24</v>
      </c>
      <c r="B7" s="59"/>
      <c r="C7" s="59"/>
      <c r="D7" s="59"/>
      <c r="E7" s="59"/>
      <c r="F7" s="59"/>
    </row>
    <row r="8" spans="1:6" ht="18" customHeight="1" x14ac:dyDescent="0.3">
      <c r="A8" s="4"/>
      <c r="B8" s="4"/>
      <c r="C8" s="4"/>
      <c r="D8" s="4"/>
      <c r="E8" s="43"/>
      <c r="F8" s="4"/>
    </row>
    <row r="9" spans="1:6" s="33" customFormat="1" ht="16.5" customHeight="1" x14ac:dyDescent="0.3">
      <c r="A9" s="68" t="s">
        <v>6</v>
      </c>
      <c r="B9" s="68"/>
      <c r="C9" s="68"/>
      <c r="D9" s="68"/>
      <c r="E9" s="68"/>
      <c r="F9" s="68"/>
    </row>
    <row r="10" spans="1:6" x14ac:dyDescent="0.3">
      <c r="A10" s="5"/>
      <c r="B10" s="5"/>
      <c r="C10" s="5"/>
      <c r="D10" s="5"/>
      <c r="E10" s="44"/>
      <c r="F10" s="5"/>
    </row>
    <row r="11" spans="1:6" x14ac:dyDescent="0.3">
      <c r="A11" s="67" t="s">
        <v>25</v>
      </c>
      <c r="B11" s="60" t="s">
        <v>26</v>
      </c>
      <c r="C11" s="61" t="s">
        <v>27</v>
      </c>
      <c r="D11" s="62"/>
      <c r="E11" s="63" t="s">
        <v>72</v>
      </c>
      <c r="F11" s="63" t="s">
        <v>28</v>
      </c>
    </row>
    <row r="12" spans="1:6" x14ac:dyDescent="0.3">
      <c r="A12" s="67"/>
      <c r="B12" s="60"/>
      <c r="C12" s="7" t="s">
        <v>29</v>
      </c>
      <c r="D12" s="7" t="s">
        <v>30</v>
      </c>
      <c r="E12" s="64"/>
      <c r="F12" s="64"/>
    </row>
    <row r="13" spans="1:6" x14ac:dyDescent="0.3">
      <c r="A13" s="34" t="s">
        <v>31</v>
      </c>
      <c r="B13" s="36">
        <v>0</v>
      </c>
      <c r="C13" s="36">
        <v>373716</v>
      </c>
      <c r="D13" s="36">
        <v>83413</v>
      </c>
      <c r="E13" s="36">
        <v>0</v>
      </c>
      <c r="F13" s="36">
        <f>SUM(B13:E13)</f>
        <v>457129</v>
      </c>
    </row>
    <row r="14" spans="1:6" x14ac:dyDescent="0.3">
      <c r="A14" s="34" t="s">
        <v>32</v>
      </c>
      <c r="B14" s="37"/>
      <c r="C14" s="38"/>
      <c r="D14" s="38"/>
      <c r="E14" s="38"/>
      <c r="F14" s="36">
        <f t="shared" ref="F14:F17" si="0">SUM(B14:D14)</f>
        <v>0</v>
      </c>
    </row>
    <row r="15" spans="1:6" x14ac:dyDescent="0.3">
      <c r="A15" s="34" t="s">
        <v>33</v>
      </c>
      <c r="B15" s="38"/>
      <c r="C15" s="38"/>
      <c r="D15" s="38"/>
      <c r="E15" s="38"/>
      <c r="F15" s="36">
        <f t="shared" si="0"/>
        <v>0</v>
      </c>
    </row>
    <row r="16" spans="1:6" x14ac:dyDescent="0.3">
      <c r="A16" s="34" t="s">
        <v>34</v>
      </c>
      <c r="B16" s="36">
        <v>386391</v>
      </c>
      <c r="C16" s="36">
        <v>128000</v>
      </c>
      <c r="D16" s="36">
        <v>75165</v>
      </c>
      <c r="E16" s="36">
        <v>0</v>
      </c>
      <c r="F16" s="36">
        <f>SUM(B16:E16)</f>
        <v>589556</v>
      </c>
    </row>
    <row r="17" spans="1:6" x14ac:dyDescent="0.3">
      <c r="A17" s="34" t="s">
        <v>79</v>
      </c>
      <c r="B17" s="39">
        <v>3756</v>
      </c>
      <c r="C17" s="40">
        <v>0</v>
      </c>
      <c r="D17" s="40">
        <v>570</v>
      </c>
      <c r="E17" s="40">
        <v>130</v>
      </c>
      <c r="F17" s="36">
        <f>SUM(B17:E17)</f>
        <v>4456</v>
      </c>
    </row>
    <row r="20" spans="1:6" x14ac:dyDescent="0.3">
      <c r="A20" s="35"/>
      <c r="B20" s="41" t="s">
        <v>21</v>
      </c>
      <c r="C20" s="41"/>
      <c r="D20" s="41"/>
      <c r="E20" s="41"/>
      <c r="F20" s="41"/>
    </row>
    <row r="21" spans="1:6" x14ac:dyDescent="0.3">
      <c r="A21" s="35"/>
      <c r="B21" s="65" t="s">
        <v>35</v>
      </c>
      <c r="C21" s="65"/>
      <c r="D21" s="65"/>
      <c r="E21" s="65"/>
      <c r="F21" s="65"/>
    </row>
  </sheetData>
  <mergeCells count="13">
    <mergeCell ref="B11:B12"/>
    <mergeCell ref="C11:D11"/>
    <mergeCell ref="F11:F12"/>
    <mergeCell ref="B21:F21"/>
    <mergeCell ref="A5:F5"/>
    <mergeCell ref="A11:A12"/>
    <mergeCell ref="A9:F9"/>
    <mergeCell ref="E11:E12"/>
    <mergeCell ref="A1:F1"/>
    <mergeCell ref="A2:F2"/>
    <mergeCell ref="A3:F3"/>
    <mergeCell ref="A6:F6"/>
    <mergeCell ref="A7:F7"/>
  </mergeCells>
  <pageMargins left="0.7" right="0.7" top="0.75" bottom="0.75" header="0.3" footer="0.3"/>
  <ignoredErrors>
    <ignoredError sqref="F16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topLeftCell="A4" workbookViewId="0">
      <selection sqref="A1:D1"/>
    </sheetView>
  </sheetViews>
  <sheetFormatPr defaultRowHeight="16.5" x14ac:dyDescent="0.3"/>
  <cols>
    <col min="1" max="1" width="64.25" bestFit="1" customWidth="1"/>
    <col min="2" max="2" width="14.375" bestFit="1" customWidth="1"/>
    <col min="3" max="3" width="13.25" bestFit="1" customWidth="1"/>
    <col min="4" max="4" width="14.375" bestFit="1" customWidth="1"/>
  </cols>
  <sheetData>
    <row r="1" spans="1:4" x14ac:dyDescent="0.3">
      <c r="A1" s="58" t="s">
        <v>0</v>
      </c>
      <c r="B1" s="58"/>
      <c r="C1" s="58"/>
      <c r="D1" s="58"/>
    </row>
    <row r="2" spans="1:4" x14ac:dyDescent="0.3">
      <c r="A2" s="58" t="s">
        <v>1</v>
      </c>
      <c r="B2" s="58"/>
      <c r="C2" s="58"/>
      <c r="D2" s="58"/>
    </row>
    <row r="3" spans="1:4" x14ac:dyDescent="0.3">
      <c r="A3" s="58" t="s">
        <v>2</v>
      </c>
      <c r="B3" s="58"/>
      <c r="C3" s="58"/>
      <c r="D3" s="58"/>
    </row>
    <row r="4" spans="1:4" x14ac:dyDescent="0.3">
      <c r="A4" s="1"/>
      <c r="B4" s="2"/>
      <c r="C4" s="1"/>
      <c r="D4" s="3" t="s">
        <v>36</v>
      </c>
    </row>
    <row r="5" spans="1:4" x14ac:dyDescent="0.3">
      <c r="A5" s="58" t="s">
        <v>37</v>
      </c>
      <c r="B5" s="58"/>
      <c r="C5" s="58"/>
      <c r="D5" s="58"/>
    </row>
    <row r="6" spans="1:4" x14ac:dyDescent="0.3">
      <c r="A6" s="59" t="s">
        <v>38</v>
      </c>
      <c r="B6" s="59"/>
      <c r="C6" s="59"/>
      <c r="D6" s="59"/>
    </row>
    <row r="7" spans="1:4" x14ac:dyDescent="0.3">
      <c r="A7" s="4"/>
      <c r="B7" s="4"/>
      <c r="C7" s="1"/>
      <c r="D7" s="1"/>
    </row>
    <row r="8" spans="1:4" x14ac:dyDescent="0.3">
      <c r="A8" s="69" t="s">
        <v>6</v>
      </c>
      <c r="B8" s="69"/>
      <c r="C8" s="69"/>
      <c r="D8" s="69"/>
    </row>
    <row r="9" spans="1:4" x14ac:dyDescent="0.3">
      <c r="A9" s="5"/>
      <c r="B9" s="5"/>
      <c r="C9" s="5"/>
      <c r="D9" s="5"/>
    </row>
    <row r="10" spans="1:4" x14ac:dyDescent="0.3">
      <c r="A10" s="5"/>
      <c r="B10" s="67" t="s">
        <v>27</v>
      </c>
      <c r="C10" s="67"/>
      <c r="D10" s="67"/>
    </row>
    <row r="11" spans="1:4" x14ac:dyDescent="0.3">
      <c r="A11" s="7" t="s">
        <v>39</v>
      </c>
      <c r="B11" s="7" t="s">
        <v>29</v>
      </c>
      <c r="C11" s="7" t="s">
        <v>30</v>
      </c>
      <c r="D11" s="7" t="s">
        <v>28</v>
      </c>
    </row>
    <row r="12" spans="1:4" x14ac:dyDescent="0.3">
      <c r="A12" s="6" t="s">
        <v>28</v>
      </c>
      <c r="B12" s="8">
        <f>B14+B16+B19+B21</f>
        <v>373716</v>
      </c>
      <c r="C12" s="8">
        <f t="shared" ref="C12:D12" si="0">C14+C16+C19+C21</f>
        <v>83413</v>
      </c>
      <c r="D12" s="8">
        <f t="shared" si="0"/>
        <v>457129</v>
      </c>
    </row>
    <row r="13" spans="1:4" x14ac:dyDescent="0.3">
      <c r="A13" s="9"/>
      <c r="B13" s="16"/>
      <c r="C13" s="17"/>
      <c r="D13" s="18"/>
    </row>
    <row r="14" spans="1:4" x14ac:dyDescent="0.3">
      <c r="A14" s="10" t="s">
        <v>40</v>
      </c>
      <c r="B14" s="11">
        <v>10000</v>
      </c>
      <c r="C14" s="11"/>
      <c r="D14" s="12">
        <f>SUM(B14:C14)</f>
        <v>10000</v>
      </c>
    </row>
    <row r="15" spans="1:4" x14ac:dyDescent="0.3">
      <c r="A15" s="13" t="s">
        <v>41</v>
      </c>
      <c r="B15" s="14">
        <v>10000</v>
      </c>
      <c r="C15" s="14"/>
      <c r="D15" s="15">
        <f t="shared" ref="D15:D23" si="1">SUM(B15:C15)</f>
        <v>10000</v>
      </c>
    </row>
    <row r="16" spans="1:4" x14ac:dyDescent="0.3">
      <c r="A16" s="10" t="s">
        <v>42</v>
      </c>
      <c r="B16" s="11">
        <v>358716</v>
      </c>
      <c r="C16" s="11"/>
      <c r="D16" s="12">
        <f t="shared" si="1"/>
        <v>358716</v>
      </c>
    </row>
    <row r="17" spans="1:4" x14ac:dyDescent="0.3">
      <c r="A17" s="13" t="s">
        <v>43</v>
      </c>
      <c r="B17" s="14">
        <v>250000</v>
      </c>
      <c r="C17" s="14"/>
      <c r="D17" s="15">
        <f t="shared" si="1"/>
        <v>250000</v>
      </c>
    </row>
    <row r="18" spans="1:4" x14ac:dyDescent="0.3">
      <c r="A18" s="13" t="s">
        <v>44</v>
      </c>
      <c r="B18" s="14">
        <v>108716</v>
      </c>
      <c r="C18" s="14"/>
      <c r="D18" s="15">
        <f t="shared" si="1"/>
        <v>108716</v>
      </c>
    </row>
    <row r="19" spans="1:4" x14ac:dyDescent="0.3">
      <c r="A19" s="10" t="s">
        <v>45</v>
      </c>
      <c r="B19" s="11"/>
      <c r="C19" s="11">
        <v>78413</v>
      </c>
      <c r="D19" s="12">
        <f t="shared" si="1"/>
        <v>78413</v>
      </c>
    </row>
    <row r="20" spans="1:4" x14ac:dyDescent="0.3">
      <c r="A20" s="13" t="s">
        <v>46</v>
      </c>
      <c r="B20" s="14"/>
      <c r="C20" s="14">
        <v>78413</v>
      </c>
      <c r="D20" s="15">
        <f t="shared" si="1"/>
        <v>78413</v>
      </c>
    </row>
    <row r="21" spans="1:4" x14ac:dyDescent="0.3">
      <c r="A21" s="10" t="s">
        <v>47</v>
      </c>
      <c r="B21" s="11">
        <v>5000</v>
      </c>
      <c r="C21" s="11">
        <v>5000</v>
      </c>
      <c r="D21" s="12">
        <f t="shared" si="1"/>
        <v>10000</v>
      </c>
    </row>
    <row r="22" spans="1:4" x14ac:dyDescent="0.3">
      <c r="A22" s="13" t="s">
        <v>48</v>
      </c>
      <c r="B22" s="14"/>
      <c r="C22" s="14">
        <v>5000</v>
      </c>
      <c r="D22" s="15">
        <f t="shared" si="1"/>
        <v>5000</v>
      </c>
    </row>
    <row r="23" spans="1:4" x14ac:dyDescent="0.3">
      <c r="A23" s="13" t="s">
        <v>49</v>
      </c>
      <c r="B23" s="14">
        <v>5000</v>
      </c>
      <c r="C23" s="14"/>
      <c r="D23" s="15">
        <f t="shared" si="1"/>
        <v>5000</v>
      </c>
    </row>
  </sheetData>
  <mergeCells count="7">
    <mergeCell ref="A8:D8"/>
    <mergeCell ref="B10:D10"/>
    <mergeCell ref="A1:D1"/>
    <mergeCell ref="A2:D2"/>
    <mergeCell ref="A3:D3"/>
    <mergeCell ref="A5:D5"/>
    <mergeCell ref="A6:D6"/>
  </mergeCells>
  <printOptions horizontalCentered="1"/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5E943-5EFC-46E3-B68C-98B31E828D65}">
  <dimension ref="A1:E33"/>
  <sheetViews>
    <sheetView topLeftCell="A7" workbookViewId="0">
      <selection activeCell="A5" sqref="A5:E5"/>
    </sheetView>
  </sheetViews>
  <sheetFormatPr defaultRowHeight="16.5" x14ac:dyDescent="0.3"/>
  <cols>
    <col min="1" max="1" width="64.25" bestFit="1" customWidth="1"/>
    <col min="2" max="2" width="14.875" bestFit="1" customWidth="1"/>
    <col min="3" max="3" width="14.375" bestFit="1" customWidth="1"/>
    <col min="4" max="4" width="13.25" bestFit="1" customWidth="1"/>
    <col min="5" max="5" width="14.375" bestFit="1" customWidth="1"/>
  </cols>
  <sheetData>
    <row r="1" spans="1:5" x14ac:dyDescent="0.3">
      <c r="A1" s="58" t="s">
        <v>0</v>
      </c>
      <c r="B1" s="58"/>
      <c r="C1" s="58"/>
      <c r="D1" s="58"/>
      <c r="E1" s="58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58" t="s">
        <v>2</v>
      </c>
      <c r="B3" s="58"/>
      <c r="C3" s="58"/>
      <c r="D3" s="58"/>
      <c r="E3" s="58"/>
    </row>
    <row r="4" spans="1:5" x14ac:dyDescent="0.3">
      <c r="A4" s="1"/>
      <c r="B4" s="1"/>
      <c r="C4" s="2"/>
      <c r="D4" s="1"/>
      <c r="E4" s="3" t="s">
        <v>50</v>
      </c>
    </row>
    <row r="5" spans="1:5" x14ac:dyDescent="0.3">
      <c r="A5" s="58" t="s">
        <v>37</v>
      </c>
      <c r="B5" s="58"/>
      <c r="C5" s="58"/>
      <c r="D5" s="58"/>
      <c r="E5" s="58"/>
    </row>
    <row r="6" spans="1:5" x14ac:dyDescent="0.3">
      <c r="A6" s="59" t="s">
        <v>51</v>
      </c>
      <c r="B6" s="59"/>
      <c r="C6" s="59"/>
      <c r="D6" s="59"/>
      <c r="E6" s="59"/>
    </row>
    <row r="7" spans="1:5" x14ac:dyDescent="0.3">
      <c r="A7" s="4"/>
      <c r="B7" s="4"/>
      <c r="C7" s="4"/>
      <c r="D7" s="1"/>
      <c r="E7" s="1"/>
    </row>
    <row r="8" spans="1:5" x14ac:dyDescent="0.3">
      <c r="A8" s="69" t="s">
        <v>6</v>
      </c>
      <c r="B8" s="69"/>
      <c r="C8" s="69"/>
      <c r="D8" s="69"/>
      <c r="E8" s="69"/>
    </row>
    <row r="9" spans="1:5" x14ac:dyDescent="0.3">
      <c r="A9" s="5"/>
      <c r="B9" s="5"/>
      <c r="C9" s="5"/>
      <c r="D9" s="5"/>
      <c r="E9" s="5"/>
    </row>
    <row r="10" spans="1:5" x14ac:dyDescent="0.3">
      <c r="A10" s="5"/>
      <c r="B10" s="63" t="s">
        <v>26</v>
      </c>
      <c r="C10" s="61" t="s">
        <v>27</v>
      </c>
      <c r="D10" s="62"/>
      <c r="E10" s="63" t="s">
        <v>28</v>
      </c>
    </row>
    <row r="11" spans="1:5" x14ac:dyDescent="0.3">
      <c r="A11" s="7" t="s">
        <v>39</v>
      </c>
      <c r="B11" s="64"/>
      <c r="C11" s="7" t="s">
        <v>29</v>
      </c>
      <c r="D11" s="7" t="s">
        <v>30</v>
      </c>
      <c r="E11" s="64"/>
    </row>
    <row r="12" spans="1:5" x14ac:dyDescent="0.3">
      <c r="A12" s="6" t="s">
        <v>28</v>
      </c>
      <c r="B12" s="8">
        <f>B14+B16+B20+B22+B24+B26+B28+B30+B32</f>
        <v>386391</v>
      </c>
      <c r="C12" s="8">
        <f>C14+C16+C20+C22+C24+C26+C28+C30+C32</f>
        <v>128000</v>
      </c>
      <c r="D12" s="8">
        <f>D14+D16+D18+D20+D22+D24+D26+D28+D30+D32</f>
        <v>75165</v>
      </c>
      <c r="E12" s="8">
        <f>E14+E16+E18+E20+E22+E24+E26+E28+E30+E32</f>
        <v>589556</v>
      </c>
    </row>
    <row r="13" spans="1:5" x14ac:dyDescent="0.3">
      <c r="A13" s="9"/>
      <c r="B13" s="32"/>
      <c r="C13" s="16"/>
      <c r="D13" s="17"/>
      <c r="E13" s="18"/>
    </row>
    <row r="14" spans="1:5" x14ac:dyDescent="0.3">
      <c r="A14" s="10" t="s">
        <v>1</v>
      </c>
      <c r="B14" s="30"/>
      <c r="C14" s="11">
        <v>118000</v>
      </c>
      <c r="D14" s="11"/>
      <c r="E14" s="12">
        <f>SUM(C14:D14)</f>
        <v>118000</v>
      </c>
    </row>
    <row r="15" spans="1:5" x14ac:dyDescent="0.3">
      <c r="A15" s="13" t="s">
        <v>52</v>
      </c>
      <c r="B15" s="31"/>
      <c r="C15" s="14">
        <v>118000</v>
      </c>
      <c r="D15" s="14"/>
      <c r="E15" s="15">
        <f t="shared" ref="E15:E21" si="0">SUM(C15:D15)</f>
        <v>118000</v>
      </c>
    </row>
    <row r="16" spans="1:5" x14ac:dyDescent="0.3">
      <c r="A16" s="10" t="s">
        <v>53</v>
      </c>
      <c r="B16" s="30"/>
      <c r="C16" s="11"/>
      <c r="D16" s="11">
        <v>72658</v>
      </c>
      <c r="E16" s="12">
        <f t="shared" si="0"/>
        <v>72658</v>
      </c>
    </row>
    <row r="17" spans="1:5" x14ac:dyDescent="0.3">
      <c r="A17" s="13" t="s">
        <v>54</v>
      </c>
      <c r="B17" s="31"/>
      <c r="C17" s="14"/>
      <c r="D17" s="14">
        <v>72658</v>
      </c>
      <c r="E17" s="15">
        <f t="shared" si="0"/>
        <v>72658</v>
      </c>
    </row>
    <row r="18" spans="1:5" x14ac:dyDescent="0.3">
      <c r="A18" s="10" t="s">
        <v>55</v>
      </c>
      <c r="B18" s="30"/>
      <c r="C18" s="11"/>
      <c r="D18" s="11">
        <v>720</v>
      </c>
      <c r="E18" s="12">
        <f t="shared" ref="E18:E19" si="1">SUM(C18:D18)</f>
        <v>720</v>
      </c>
    </row>
    <row r="19" spans="1:5" x14ac:dyDescent="0.3">
      <c r="A19" s="13" t="s">
        <v>56</v>
      </c>
      <c r="B19" s="31"/>
      <c r="C19" s="14"/>
      <c r="D19" s="14">
        <v>720</v>
      </c>
      <c r="E19" s="15">
        <f t="shared" si="1"/>
        <v>720</v>
      </c>
    </row>
    <row r="20" spans="1:5" x14ac:dyDescent="0.3">
      <c r="A20" s="10" t="s">
        <v>40</v>
      </c>
      <c r="B20" s="30"/>
      <c r="C20" s="11"/>
      <c r="D20" s="11">
        <v>40</v>
      </c>
      <c r="E20" s="12">
        <f t="shared" si="0"/>
        <v>40</v>
      </c>
    </row>
    <row r="21" spans="1:5" x14ac:dyDescent="0.3">
      <c r="A21" s="13" t="s">
        <v>57</v>
      </c>
      <c r="B21" s="31"/>
      <c r="C21" s="14"/>
      <c r="D21" s="14">
        <v>40</v>
      </c>
      <c r="E21" s="15">
        <f t="shared" si="0"/>
        <v>40</v>
      </c>
    </row>
    <row r="22" spans="1:5" x14ac:dyDescent="0.3">
      <c r="A22" s="10" t="s">
        <v>58</v>
      </c>
      <c r="B22" s="30">
        <v>8473</v>
      </c>
      <c r="C22" s="11"/>
      <c r="D22" s="11"/>
      <c r="E22" s="12">
        <f t="shared" ref="E22:E33" si="2">SUM(B22:D22)</f>
        <v>8473</v>
      </c>
    </row>
    <row r="23" spans="1:5" x14ac:dyDescent="0.3">
      <c r="A23" s="13" t="s">
        <v>59</v>
      </c>
      <c r="B23" s="31">
        <v>8473</v>
      </c>
      <c r="C23" s="14"/>
      <c r="D23" s="14"/>
      <c r="E23" s="15">
        <f t="shared" si="2"/>
        <v>8473</v>
      </c>
    </row>
    <row r="24" spans="1:5" x14ac:dyDescent="0.3">
      <c r="A24" s="10" t="s">
        <v>42</v>
      </c>
      <c r="B24" s="30">
        <v>350300</v>
      </c>
      <c r="C24" s="11"/>
      <c r="D24" s="11"/>
      <c r="E24" s="12">
        <f t="shared" si="2"/>
        <v>350300</v>
      </c>
    </row>
    <row r="25" spans="1:5" x14ac:dyDescent="0.3">
      <c r="A25" s="13" t="s">
        <v>60</v>
      </c>
      <c r="B25" s="31">
        <v>350300</v>
      </c>
      <c r="C25" s="14"/>
      <c r="D25" s="14"/>
      <c r="E25" s="15">
        <f t="shared" si="2"/>
        <v>350300</v>
      </c>
    </row>
    <row r="26" spans="1:5" x14ac:dyDescent="0.3">
      <c r="A26" s="10" t="s">
        <v>61</v>
      </c>
      <c r="B26" s="30"/>
      <c r="C26" s="11"/>
      <c r="D26" s="11">
        <v>992</v>
      </c>
      <c r="E26" s="12">
        <f t="shared" si="2"/>
        <v>992</v>
      </c>
    </row>
    <row r="27" spans="1:5" x14ac:dyDescent="0.3">
      <c r="A27" s="13" t="s">
        <v>62</v>
      </c>
      <c r="B27" s="31"/>
      <c r="C27" s="14"/>
      <c r="D27" s="14">
        <v>992</v>
      </c>
      <c r="E27" s="15">
        <f t="shared" si="2"/>
        <v>992</v>
      </c>
    </row>
    <row r="28" spans="1:5" x14ac:dyDescent="0.3">
      <c r="A28" s="10" t="s">
        <v>63</v>
      </c>
      <c r="B28" s="30">
        <v>27618</v>
      </c>
      <c r="C28" s="11"/>
      <c r="D28" s="11"/>
      <c r="E28" s="12">
        <f t="shared" si="2"/>
        <v>27618</v>
      </c>
    </row>
    <row r="29" spans="1:5" x14ac:dyDescent="0.3">
      <c r="A29" s="13" t="s">
        <v>64</v>
      </c>
      <c r="B29" s="31">
        <v>27618</v>
      </c>
      <c r="C29" s="14"/>
      <c r="D29" s="14"/>
      <c r="E29" s="15">
        <f t="shared" si="2"/>
        <v>27618</v>
      </c>
    </row>
    <row r="30" spans="1:5" x14ac:dyDescent="0.3">
      <c r="A30" s="10" t="s">
        <v>65</v>
      </c>
      <c r="B30" s="30"/>
      <c r="C30" s="11">
        <v>10000</v>
      </c>
      <c r="D30" s="11"/>
      <c r="E30" s="12">
        <f t="shared" si="2"/>
        <v>10000</v>
      </c>
    </row>
    <row r="31" spans="1:5" x14ac:dyDescent="0.3">
      <c r="A31" s="13" t="s">
        <v>66</v>
      </c>
      <c r="B31" s="31"/>
      <c r="C31" s="14">
        <v>10000</v>
      </c>
      <c r="D31" s="14"/>
      <c r="E31" s="15">
        <f t="shared" si="2"/>
        <v>10000</v>
      </c>
    </row>
    <row r="32" spans="1:5" x14ac:dyDescent="0.3">
      <c r="A32" s="10" t="s">
        <v>67</v>
      </c>
      <c r="B32" s="30"/>
      <c r="C32" s="11"/>
      <c r="D32" s="11">
        <v>755</v>
      </c>
      <c r="E32" s="12">
        <f t="shared" si="2"/>
        <v>755</v>
      </c>
    </row>
    <row r="33" spans="1:5" x14ac:dyDescent="0.3">
      <c r="A33" s="13" t="s">
        <v>68</v>
      </c>
      <c r="B33" s="31"/>
      <c r="C33" s="14"/>
      <c r="D33" s="14">
        <v>755</v>
      </c>
      <c r="E33" s="15">
        <f t="shared" si="2"/>
        <v>755</v>
      </c>
    </row>
  </sheetData>
  <mergeCells count="9">
    <mergeCell ref="C10:D10"/>
    <mergeCell ref="B10:B11"/>
    <mergeCell ref="E10:E11"/>
    <mergeCell ref="A1:E1"/>
    <mergeCell ref="A2:E2"/>
    <mergeCell ref="A3:E3"/>
    <mergeCell ref="A5:E5"/>
    <mergeCell ref="A6:E6"/>
    <mergeCell ref="A8:E8"/>
  </mergeCells>
  <printOptions horizontalCentered="1"/>
  <pageMargins left="0.25" right="0.25" top="0.75" bottom="0.75" header="0.3" footer="0.3"/>
  <pageSetup orientation="landscape" r:id="rId1"/>
  <ignoredErrors>
    <ignoredError sqref="E22 D1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5B98-91B7-48BE-A08B-FA62AE12E077}">
  <dimension ref="A1:E31"/>
  <sheetViews>
    <sheetView tabSelected="1" workbookViewId="0">
      <selection activeCell="A31" sqref="A31"/>
    </sheetView>
  </sheetViews>
  <sheetFormatPr defaultRowHeight="16.5" x14ac:dyDescent="0.3"/>
  <cols>
    <col min="1" max="1" width="64.25" bestFit="1" customWidth="1"/>
    <col min="2" max="2" width="14.875" bestFit="1" customWidth="1"/>
    <col min="3" max="3" width="13.25" bestFit="1" customWidth="1"/>
    <col min="4" max="4" width="14.5" customWidth="1"/>
    <col min="5" max="5" width="19.125" customWidth="1"/>
  </cols>
  <sheetData>
    <row r="1" spans="1:5" x14ac:dyDescent="0.3">
      <c r="A1" s="58" t="s">
        <v>0</v>
      </c>
      <c r="B1" s="58"/>
      <c r="C1" s="58"/>
      <c r="D1" s="58"/>
      <c r="E1" s="58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58" t="s">
        <v>2</v>
      </c>
      <c r="B3" s="58"/>
      <c r="C3" s="58"/>
      <c r="D3" s="58"/>
      <c r="E3" s="58"/>
    </row>
    <row r="4" spans="1:5" ht="27" x14ac:dyDescent="0.3">
      <c r="A4" s="1"/>
      <c r="B4" s="1"/>
      <c r="C4" s="1"/>
      <c r="D4" s="1"/>
      <c r="E4" s="3" t="s">
        <v>69</v>
      </c>
    </row>
    <row r="5" spans="1:5" x14ac:dyDescent="0.3">
      <c r="A5" s="58" t="s">
        <v>37</v>
      </c>
      <c r="B5" s="58"/>
      <c r="C5" s="58"/>
      <c r="D5" s="58"/>
      <c r="E5" s="58"/>
    </row>
    <row r="6" spans="1:5" x14ac:dyDescent="0.3">
      <c r="A6" s="59" t="s">
        <v>70</v>
      </c>
      <c r="B6" s="59"/>
      <c r="C6" s="59"/>
      <c r="D6" s="59"/>
      <c r="E6" s="59"/>
    </row>
    <row r="7" spans="1:5" x14ac:dyDescent="0.3">
      <c r="A7" s="4"/>
      <c r="B7" s="4"/>
      <c r="C7" s="1"/>
      <c r="D7" s="1"/>
      <c r="E7" s="1"/>
    </row>
    <row r="8" spans="1:5" x14ac:dyDescent="0.3">
      <c r="A8" s="69" t="s">
        <v>6</v>
      </c>
      <c r="B8" s="69"/>
      <c r="C8" s="69"/>
      <c r="D8" s="69"/>
      <c r="E8" s="69"/>
    </row>
    <row r="9" spans="1:5" x14ac:dyDescent="0.3">
      <c r="A9" s="5"/>
      <c r="B9" s="5"/>
      <c r="C9" s="5"/>
      <c r="D9" s="5"/>
      <c r="E9" s="5"/>
    </row>
    <row r="10" spans="1:5" ht="29.25" customHeight="1" x14ac:dyDescent="0.3">
      <c r="A10" s="5"/>
      <c r="B10" s="63" t="s">
        <v>26</v>
      </c>
      <c r="C10" s="63" t="s">
        <v>71</v>
      </c>
      <c r="D10" s="70" t="s">
        <v>72</v>
      </c>
      <c r="E10" s="63" t="s">
        <v>28</v>
      </c>
    </row>
    <row r="11" spans="1:5" x14ac:dyDescent="0.3">
      <c r="A11" s="7" t="s">
        <v>39</v>
      </c>
      <c r="B11" s="64"/>
      <c r="C11" s="64"/>
      <c r="D11" s="71"/>
      <c r="E11" s="64"/>
    </row>
    <row r="12" spans="1:5" x14ac:dyDescent="0.3">
      <c r="A12" s="6" t="s">
        <v>28</v>
      </c>
      <c r="B12" s="8">
        <f>SUM(B14,B16,B18,B20,B22,B24,B26,B28)</f>
        <v>3756</v>
      </c>
      <c r="C12" s="8">
        <f t="shared" ref="C12:D12" si="0">SUM(C14,C16,C18,C20,C22,C24,C26,C28)</f>
        <v>570</v>
      </c>
      <c r="D12" s="8">
        <f t="shared" si="0"/>
        <v>130</v>
      </c>
      <c r="E12" s="8">
        <f>SUM(E14,E16,E18,E20,E22,E24,E26,E28)</f>
        <v>4456</v>
      </c>
    </row>
    <row r="13" spans="1:5" x14ac:dyDescent="0.3">
      <c r="A13" s="9"/>
      <c r="B13" s="46"/>
      <c r="C13" s="48"/>
      <c r="D13" s="48"/>
      <c r="E13" s="49"/>
    </row>
    <row r="14" spans="1:5" x14ac:dyDescent="0.3">
      <c r="A14" s="51" t="s">
        <v>53</v>
      </c>
      <c r="B14" s="52"/>
      <c r="C14" s="52">
        <v>500</v>
      </c>
      <c r="D14" s="53"/>
      <c r="E14" s="52">
        <f t="shared" ref="E14:E19" si="1">SUM(B14:D14)</f>
        <v>500</v>
      </c>
    </row>
    <row r="15" spans="1:5" x14ac:dyDescent="0.3">
      <c r="A15" s="13" t="s">
        <v>73</v>
      </c>
      <c r="B15" s="45"/>
      <c r="C15" s="47">
        <v>500</v>
      </c>
      <c r="D15" s="50"/>
      <c r="E15" s="56">
        <f t="shared" si="1"/>
        <v>500</v>
      </c>
    </row>
    <row r="16" spans="1:5" x14ac:dyDescent="0.3">
      <c r="A16" s="51" t="s">
        <v>55</v>
      </c>
      <c r="B16" s="52"/>
      <c r="C16" s="52">
        <v>70</v>
      </c>
      <c r="D16" s="52"/>
      <c r="E16" s="52">
        <f t="shared" si="1"/>
        <v>70</v>
      </c>
    </row>
    <row r="17" spans="1:5" x14ac:dyDescent="0.3">
      <c r="A17" s="13" t="s">
        <v>74</v>
      </c>
      <c r="B17" s="45"/>
      <c r="C17" s="47">
        <v>70</v>
      </c>
      <c r="D17" s="47"/>
      <c r="E17" s="56">
        <f t="shared" si="1"/>
        <v>70</v>
      </c>
    </row>
    <row r="18" spans="1:5" x14ac:dyDescent="0.3">
      <c r="A18" s="51" t="s">
        <v>40</v>
      </c>
      <c r="B18" s="55">
        <v>85</v>
      </c>
      <c r="C18" s="53"/>
      <c r="D18" s="53"/>
      <c r="E18" s="52">
        <f t="shared" si="1"/>
        <v>85</v>
      </c>
    </row>
    <row r="19" spans="1:5" x14ac:dyDescent="0.3">
      <c r="A19" s="13" t="s">
        <v>57</v>
      </c>
      <c r="B19" s="45">
        <v>85</v>
      </c>
      <c r="C19" s="50"/>
      <c r="D19" s="50"/>
      <c r="E19" s="56">
        <f t="shared" si="1"/>
        <v>85</v>
      </c>
    </row>
    <row r="20" spans="1:5" x14ac:dyDescent="0.3">
      <c r="A20" s="51" t="s">
        <v>58</v>
      </c>
      <c r="B20" s="52">
        <v>25</v>
      </c>
      <c r="C20" s="53"/>
      <c r="D20" s="53"/>
      <c r="E20" s="52">
        <f t="shared" ref="E20:E29" si="2">SUM(B20:D20)</f>
        <v>25</v>
      </c>
    </row>
    <row r="21" spans="1:5" x14ac:dyDescent="0.3">
      <c r="A21" s="13" t="s">
        <v>75</v>
      </c>
      <c r="B21" s="45">
        <v>25</v>
      </c>
      <c r="C21" s="50"/>
      <c r="D21" s="50"/>
      <c r="E21" s="56">
        <f>SUM(B21:D21)</f>
        <v>25</v>
      </c>
    </row>
    <row r="22" spans="1:5" x14ac:dyDescent="0.3">
      <c r="A22" s="51" t="s">
        <v>42</v>
      </c>
      <c r="B22" s="52">
        <v>3216</v>
      </c>
      <c r="C22" s="53"/>
      <c r="D22" s="53"/>
      <c r="E22" s="52">
        <f t="shared" si="2"/>
        <v>3216</v>
      </c>
    </row>
    <row r="23" spans="1:5" x14ac:dyDescent="0.3">
      <c r="A23" s="13" t="s">
        <v>76</v>
      </c>
      <c r="B23" s="45">
        <v>3216</v>
      </c>
      <c r="C23" s="50"/>
      <c r="D23" s="50"/>
      <c r="E23" s="56">
        <f t="shared" si="2"/>
        <v>3216</v>
      </c>
    </row>
    <row r="24" spans="1:5" x14ac:dyDescent="0.3">
      <c r="A24" s="51" t="s">
        <v>61</v>
      </c>
      <c r="B24" s="52">
        <v>420</v>
      </c>
      <c r="C24" s="53"/>
      <c r="D24" s="53"/>
      <c r="E24" s="52">
        <f t="shared" si="2"/>
        <v>420</v>
      </c>
    </row>
    <row r="25" spans="1:5" x14ac:dyDescent="0.3">
      <c r="A25" s="13" t="s">
        <v>75</v>
      </c>
      <c r="B25" s="45">
        <v>420</v>
      </c>
      <c r="C25" s="50"/>
      <c r="D25" s="50"/>
      <c r="E25" s="56">
        <f t="shared" si="2"/>
        <v>420</v>
      </c>
    </row>
    <row r="26" spans="1:5" x14ac:dyDescent="0.3">
      <c r="A26" s="51" t="s">
        <v>45</v>
      </c>
      <c r="B26" s="52"/>
      <c r="C26" s="53"/>
      <c r="D26" s="52">
        <v>130</v>
      </c>
      <c r="E26" s="52">
        <f t="shared" si="2"/>
        <v>130</v>
      </c>
    </row>
    <row r="27" spans="1:5" x14ac:dyDescent="0.3">
      <c r="A27" s="13" t="s">
        <v>77</v>
      </c>
      <c r="B27" s="45"/>
      <c r="C27" s="50"/>
      <c r="D27" s="47">
        <v>130</v>
      </c>
      <c r="E27" s="56">
        <f t="shared" si="2"/>
        <v>130</v>
      </c>
    </row>
    <row r="28" spans="1:5" x14ac:dyDescent="0.3">
      <c r="A28" s="51" t="s">
        <v>67</v>
      </c>
      <c r="B28" s="52">
        <v>10</v>
      </c>
      <c r="C28" s="53"/>
      <c r="D28" s="53"/>
      <c r="E28" s="52">
        <f t="shared" si="2"/>
        <v>10</v>
      </c>
    </row>
    <row r="29" spans="1:5" x14ac:dyDescent="0.3">
      <c r="A29" s="13" t="s">
        <v>78</v>
      </c>
      <c r="B29" s="45">
        <v>10</v>
      </c>
      <c r="C29" s="50"/>
      <c r="D29" s="50"/>
      <c r="E29" s="56">
        <f t="shared" si="2"/>
        <v>10</v>
      </c>
    </row>
    <row r="31" spans="1:5" x14ac:dyDescent="0.3">
      <c r="A31" s="72"/>
    </row>
  </sheetData>
  <mergeCells count="10">
    <mergeCell ref="B10:B11"/>
    <mergeCell ref="E10:E11"/>
    <mergeCell ref="D10:D11"/>
    <mergeCell ref="C10:C11"/>
    <mergeCell ref="A1:E1"/>
    <mergeCell ref="A2:E2"/>
    <mergeCell ref="A3:E3"/>
    <mergeCell ref="A5:E5"/>
    <mergeCell ref="A6:E6"/>
    <mergeCell ref="A8:E8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A1E027-F380-47E9-8F1B-12A2A5F14B6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BBA3ED1B-254B-4245-84C0-BB7C0438D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C203C-C7E1-4D9E-91A6-A92D91E43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Contenido Donaciones</vt:lpstr>
      <vt:lpstr>006-Resumen</vt:lpstr>
      <vt:lpstr>006-Donaciones facultad 20-21</vt:lpstr>
      <vt:lpstr>006-Donaciones facultad 23-24</vt:lpstr>
      <vt:lpstr>006-Donaciones facultad 24-25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Patricia Mattei Ramos</cp:lastModifiedBy>
  <cp:revision/>
  <dcterms:created xsi:type="dcterms:W3CDTF">2021-12-02T20:22:50Z</dcterms:created>
  <dcterms:modified xsi:type="dcterms:W3CDTF">2025-10-22T14:00:55Z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